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26B2BA19-0F70-4209-B7DF-1ADBDCF170D7}" xr6:coauthVersionLast="47" xr6:coauthVersionMax="47" xr10:uidLastSave="{00000000-0000-0000-0000-000000000000}"/>
  <bookViews>
    <workbookView xWindow="-118" yWindow="-118" windowWidth="25370" windowHeight="13759" tabRatio="802" xr2:uid="{00000000-000D-0000-FFFF-FFFF00000000}"/>
  </bookViews>
  <sheets>
    <sheet name="РНЦ" sheetId="60" r:id="rId1"/>
    <sheet name="Лист1" sheetId="61" r:id="rId2"/>
  </sheets>
  <externalReferences>
    <externalReference r:id="rId3"/>
    <externalReference r:id="rId4"/>
    <externalReference r:id="rId5"/>
    <externalReference r:id="rId6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РНЦ!$A$1:$V$37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60" l="1"/>
  <c r="Q23" i="60" l="1"/>
  <c r="P23" i="60"/>
  <c r="O23" i="60"/>
  <c r="N23" i="60"/>
  <c r="M23" i="60"/>
  <c r="L23" i="60"/>
  <c r="K23" i="60"/>
  <c r="J23" i="60"/>
  <c r="I23" i="60"/>
  <c r="H23" i="60"/>
  <c r="H24" i="60" l="1"/>
  <c r="H27" i="60" s="1"/>
  <c r="P24" i="60"/>
  <c r="Q24" i="60"/>
  <c r="O24" i="60"/>
  <c r="N24" i="60"/>
  <c r="L24" i="60"/>
  <c r="K24" i="60"/>
  <c r="J24" i="60"/>
  <c r="I24" i="60"/>
  <c r="M24" i="60"/>
  <c r="H28" i="60" l="1"/>
  <c r="E23" i="60"/>
  <c r="F23" i="60"/>
  <c r="U23" i="60" l="1"/>
  <c r="U24" i="60" l="1"/>
  <c r="V23" i="60" l="1"/>
  <c r="V24" i="60" s="1"/>
  <c r="T23" i="60"/>
  <c r="T24" i="60" s="1"/>
  <c r="D23" i="60" l="1"/>
  <c r="D24" i="60" s="1"/>
  <c r="F24" i="60" l="1"/>
  <c r="H32" i="60" s="1"/>
  <c r="G23" i="60"/>
  <c r="G24" i="60" s="1"/>
  <c r="E24" i="60" l="1"/>
  <c r="H31" i="60" s="1"/>
  <c r="H33" i="60" s="1"/>
  <c r="S23" i="60"/>
  <c r="R23" i="60"/>
  <c r="D33" i="60"/>
  <c r="S24" i="60" l="1"/>
  <c r="R24" i="60"/>
  <c r="H30" i="60"/>
</calcChain>
</file>

<file path=xl/sharedStrings.xml><?xml version="1.0" encoding="utf-8"?>
<sst xmlns="http://schemas.openxmlformats.org/spreadsheetml/2006/main" count="60" uniqueCount="54">
  <si>
    <t>Наименование смет</t>
  </si>
  <si>
    <t xml:space="preserve">№ смет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</si>
  <si>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</si>
  <si>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</si>
  <si>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</si>
  <si>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</si>
  <si>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</si>
  <si>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</si>
  <si>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</si>
  <si>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</si>
  <si>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</si>
  <si>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</si>
  <si>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</si>
  <si>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</si>
  <si>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</si>
  <si>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</si>
  <si>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</si>
  <si>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</si>
  <si>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</si>
  <si>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</si>
  <si>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</si>
  <si>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</si>
  <si>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С.Н.Костоглодов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</si>
  <si>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</si>
  <si>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</si>
  <si>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</si>
  <si>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</si>
  <si>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</si>
  <si>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</si>
  <si>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</si>
  <si>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</si>
  <si>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ТЗ</t>
  </si>
  <si>
    <t>ТЗМ</t>
  </si>
  <si>
    <t>ОЗП</t>
  </si>
  <si>
    <t>в т.ч. ЗПМ</t>
  </si>
  <si>
    <t>в том числе:</t>
  </si>
  <si>
    <t xml:space="preserve">Всего </t>
  </si>
  <si>
    <t xml:space="preserve">Заместитель директора филиала - </t>
  </si>
  <si>
    <t>Технический директор ТЭЦ-9</t>
  </si>
  <si>
    <t>_______________А.В. Нелюбов</t>
  </si>
  <si>
    <t>1</t>
  </si>
  <si>
    <t>Начальник ОППР</t>
  </si>
  <si>
    <t>Т.А. Ермолова</t>
  </si>
  <si>
    <t>Инженер по ПСР ОППР</t>
  </si>
  <si>
    <t>НДС  20%</t>
  </si>
  <si>
    <t>В.Г. Обухаева</t>
  </si>
  <si>
    <t xml:space="preserve">Расчет начальной (максимальной) цены договора </t>
  </si>
  <si>
    <t>Основание: Ведомость объемов  работ № 1, утвержденные Зам. Директра филиала ТД Нелюбовым А.В.</t>
  </si>
  <si>
    <t>действующий на основании доверенности № 410 от 12.10.2022</t>
  </si>
  <si>
    <t>по объекту (работ/услуг): Ремонт вентиляции в здании компрессорной станции ЦОР на филиале ТЭЦ-9</t>
  </si>
  <si>
    <t>1 кв 2023</t>
  </si>
  <si>
    <t>Ремонт вентиляции в здании компрессорной станции ЦОР на филиале ТЭЦ-9</t>
  </si>
  <si>
    <t xml:space="preserve"> Индекс-дефлятор на материалы и ЭММ на 3 кв 2023г</t>
  </si>
  <si>
    <t>Составлен в ценах по состоянию на 3 кв.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</si>
</sst>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theme="3" tint="0.59999389629810485"/>
      <name val="Times New Roman"/>
      <family val="1"/>
      <charset val="204"/>
    </font>
    <font>
      <sz val="1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3" tint="0.5999938962981048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color theme="3" tint="0.59999389629810485"/>
      <name val="Times New Roman"/>
      <family val="1"/>
      <charset val="204"/>
    </font>
    <font>
      <strike/>
      <sz val="10"/>
      <color rgb="FFFF0000"/>
      <name val="Times New Roman"/>
      <family val="1"/>
      <charset val="204"/>
    </font>
    <font>
      <i/>
      <sz val="11"/>
      <name val="Times Roman"/>
      <family val="1"/>
    </font>
    <font>
      <sz val="12"/>
      <name val="Times Roman"/>
      <charset val="204"/>
    </font>
    <font>
      <i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0" fillId="0" borderId="0"/>
    <xf numFmtId="0" fontId="8" fillId="0" borderId="1">
      <alignment horizontal="center"/>
    </xf>
    <xf numFmtId="0" fontId="10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10" fillId="0" borderId="0"/>
    <xf numFmtId="0" fontId="8" fillId="0" borderId="0">
      <alignment horizontal="right" vertical="top" wrapText="1"/>
    </xf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10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3" fillId="0" borderId="0"/>
    <xf numFmtId="0" fontId="18" fillId="0" borderId="0"/>
    <xf numFmtId="0" fontId="2" fillId="0" borderId="0"/>
    <xf numFmtId="164" fontId="18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8" fillId="0" borderId="0"/>
  </cellStyleXfs>
  <cellXfs count="109">
    <xf numFmtId="0" fontId="0" fillId="0" borderId="0" xfId="0"/>
    <xf numFmtId="3" fontId="5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5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23" fillId="0" borderId="0" xfId="0" applyFont="1" applyFill="1" applyBorder="1" applyAlignment="1">
      <alignment horizontal="left" vertical="center"/>
    </xf>
    <xf numFmtId="3" fontId="28" fillId="0" borderId="0" xfId="0" applyNumberFormat="1" applyFont="1" applyAlignment="1">
      <alignment horizontal="left" vertical="center" wrapText="1"/>
    </xf>
    <xf numFmtId="3" fontId="5" fillId="0" borderId="1" xfId="45" applyNumberFormat="1" applyFont="1" applyFill="1" applyBorder="1" applyAlignment="1">
      <alignment horizontal="center" vertical="center" wrapText="1"/>
    </xf>
    <xf numFmtId="3" fontId="20" fillId="0" borderId="1" xfId="45" applyNumberFormat="1" applyFont="1" applyFill="1" applyBorder="1" applyAlignment="1">
      <alignment horizontal="center" vertical="center" wrapText="1"/>
    </xf>
    <xf numFmtId="0" fontId="29" fillId="0" borderId="0" xfId="0" applyFont="1" applyFill="1" applyBorder="1"/>
    <xf numFmtId="3" fontId="30" fillId="0" borderId="0" xfId="0" applyNumberFormat="1" applyFont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 wrapText="1"/>
    </xf>
    <xf numFmtId="166" fontId="7" fillId="0" borderId="1" xfId="45" applyNumberFormat="1" applyFont="1" applyFill="1" applyBorder="1" applyAlignment="1">
      <alignment horizontal="center" vertical="center" wrapText="1"/>
    </xf>
    <xf numFmtId="164" fontId="7" fillId="0" borderId="1" xfId="45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3" fontId="19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19" fillId="0" borderId="1" xfId="45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3" fontId="30" fillId="0" borderId="2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3" fontId="29" fillId="0" borderId="0" xfId="0" applyNumberFormat="1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7" fontId="7" fillId="0" borderId="1" xfId="45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left" vertical="top"/>
    </xf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left" vertical="top" wrapText="1"/>
    </xf>
    <xf numFmtId="0" fontId="31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3" fontId="30" fillId="0" borderId="2" xfId="0" applyNumberFormat="1" applyFont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/>
    </xf>
    <xf numFmtId="3" fontId="29" fillId="0" borderId="2" xfId="0" applyNumberFormat="1" applyFont="1" applyBorder="1" applyAlignment="1">
      <alignment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0" fontId="32" fillId="0" borderId="0" xfId="0" applyNumberFormat="1" applyFont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1" xfId="45" applyNumberFormat="1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3" fontId="30" fillId="0" borderId="2" xfId="0" applyNumberFormat="1" applyFont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33" fillId="0" borderId="0" xfId="0" applyFont="1" applyFill="1" applyAlignment="1">
      <alignment horizontal="left" wrapText="1"/>
    </xf>
    <xf numFmtId="0" fontId="22" fillId="0" borderId="0" xfId="0" applyFont="1" applyFill="1" applyAlignment="1">
      <alignment horizontal="center"/>
    </xf>
    <xf numFmtId="0" fontId="35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8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 wrapText="1"/>
    </xf>
    <xf numFmtId="0" fontId="23" fillId="0" borderId="0" xfId="0" applyFont="1" applyFill="1" applyBorder="1" applyAlignment="1">
      <alignment horizontal="left"/>
    </xf>
    <xf numFmtId="0" fontId="36" fillId="0" borderId="0" xfId="0" applyFont="1" applyFill="1" applyAlignment="1">
      <alignment horizontal="right"/>
    </xf>
    <xf numFmtId="3" fontId="30" fillId="0" borderId="0" xfId="0" applyNumberFormat="1" applyFont="1" applyAlignment="1">
      <alignment horizontal="left" vertical="center"/>
    </xf>
    <xf numFmtId="3" fontId="5" fillId="0" borderId="0" xfId="0" applyNumberFormat="1" applyFont="1" applyBorder="1" applyAlignment="1">
      <alignment horizontal="center" vertical="center" wrapText="1"/>
    </xf>
    <xf numFmtId="3" fontId="19" fillId="0" borderId="0" xfId="0" applyNumberFormat="1" applyFont="1" applyBorder="1" applyAlignment="1">
      <alignment horizontal="center" vertical="center" wrapText="1"/>
    </xf>
    <xf numFmtId="4" fontId="5" fillId="0" borderId="1" xfId="45" applyNumberFormat="1" applyFont="1" applyFill="1" applyBorder="1" applyAlignment="1">
      <alignment horizontal="center" vertical="center" wrapText="1"/>
    </xf>
    <xf numFmtId="4" fontId="6" fillId="0" borderId="1" xfId="45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right"/>
    </xf>
    <xf numFmtId="0" fontId="8" fillId="0" borderId="0" xfId="0" applyFont="1" applyFill="1" applyBorder="1" applyAlignment="1">
      <alignment vertical="center" wrapText="1"/>
    </xf>
    <xf numFmtId="9" fontId="8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3" fillId="0" borderId="0" xfId="0" applyFont="1" applyAlignment="1">
      <alignment horizontal="center" vertical="top" wrapText="1"/>
    </xf>
    <xf numFmtId="0" fontId="29" fillId="0" borderId="0" xfId="0" applyFont="1" applyFill="1" applyAlignment="1">
      <alignment horizontal="right" wrapText="1"/>
    </xf>
    <xf numFmtId="0" fontId="34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vertical="center" wrapText="1"/>
    </xf>
    <xf numFmtId="0" fontId="29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0" fontId="8" fillId="0" borderId="5" xfId="0" applyNumberFormat="1" applyFont="1" applyFill="1" applyBorder="1" applyAlignment="1">
      <alignment horizontal="left" vertical="center" wrapText="1"/>
    </xf>
    <xf numFmtId="3" fontId="30" fillId="0" borderId="2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center" vertical="center"/>
    </xf>
    <xf numFmtId="49" fontId="9" fillId="0" borderId="0" xfId="1" applyNumberFormat="1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right" vertical="center"/>
    </xf>
    <xf numFmtId="0" fontId="2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4">
    <cellStyle name="_2003_08_Телеотключение" xfId="27" xr:uid="{00000000-0005-0000-0000-000000000000}"/>
    <cellStyle name="_2ZM01!" xfId="28" xr:uid="{00000000-0005-0000-0000-000001000000}"/>
    <cellStyle name="_3g802!" xfId="29" xr:uid="{00000000-0005-0000-0000-000002000000}"/>
    <cellStyle name="_AQ_0109" xfId="30" xr:uid="{00000000-0005-0000-0000-000003000000}"/>
    <cellStyle name="_SIBRON-#7163-v1-Протокол_дог_цены__смета_№1(проект)_специф_оборудования" xfId="31" xr:uid="{00000000-0005-0000-0000-000004000000}"/>
    <cellStyle name="_ГЭС спецификация" xfId="32" xr:uid="{00000000-0005-0000-0000-000005000000}"/>
    <cellStyle name="_Как пример промежуточная ведомость" xfId="33" xr:uid="{00000000-0005-0000-0000-000006000000}"/>
    <cellStyle name="_Книга1" xfId="34" xr:uid="{00000000-0005-0000-0000-000007000000}"/>
    <cellStyle name="_объектные сводная сметы ВЭС2" xfId="35" xr:uid="{00000000-0005-0000-0000-000008000000}"/>
    <cellStyle name="_пример заполнения для расчета коэф" xfId="36" xr:uid="{00000000-0005-0000-0000-000009000000}"/>
    <cellStyle name="_Расчет конкурсной цены по ОРУ 110кВ Замена масляных выключателей на элегазовые10,11,13  утв-ый вариант" xfId="37" xr:uid="{00000000-0005-0000-0000-00000A000000}"/>
    <cellStyle name="_смета ИТ2" xfId="38" xr:uid="{00000000-0005-0000-0000-00000B000000}"/>
    <cellStyle name="_Телеотключение" xfId="39" xr:uid="{00000000-0005-0000-0000-00000C000000}"/>
    <cellStyle name="Normal_# Project Landata Price List Q1 2005 New" xfId="40" xr:uid="{00000000-0005-0000-0000-00000D000000}"/>
    <cellStyle name="normбlnн_MDRC's" xfId="41" xr:uid="{00000000-0005-0000-0000-00000E000000}"/>
    <cellStyle name="Акт" xfId="2" xr:uid="{00000000-0005-0000-0000-00000F000000}"/>
    <cellStyle name="АктМТСН" xfId="3" xr:uid="{00000000-0005-0000-0000-000010000000}"/>
    <cellStyle name="ВедРесурсов" xfId="4" xr:uid="{00000000-0005-0000-0000-000011000000}"/>
    <cellStyle name="ВедРесурсовАкт" xfId="5" xr:uid="{00000000-0005-0000-0000-000012000000}"/>
    <cellStyle name="Индексы" xfId="6" xr:uid="{00000000-0005-0000-0000-000013000000}"/>
    <cellStyle name="Итоги" xfId="7" xr:uid="{00000000-0005-0000-0000-000014000000}"/>
    <cellStyle name="ИтогоАктБазЦ" xfId="8" xr:uid="{00000000-0005-0000-0000-000015000000}"/>
    <cellStyle name="ИтогоАктБИМ" xfId="9" xr:uid="{00000000-0005-0000-0000-000016000000}"/>
    <cellStyle name="ИтогоАктРесМет" xfId="10" xr:uid="{00000000-0005-0000-0000-000017000000}"/>
    <cellStyle name="ИтогоБазЦ" xfId="11" xr:uid="{00000000-0005-0000-0000-000018000000}"/>
    <cellStyle name="ИтогоБИМ" xfId="12" xr:uid="{00000000-0005-0000-0000-000019000000}"/>
    <cellStyle name="ИтогоРесМет" xfId="13" xr:uid="{00000000-0005-0000-0000-00001A000000}"/>
    <cellStyle name="ЛокСмета" xfId="14" xr:uid="{00000000-0005-0000-0000-00001B000000}"/>
    <cellStyle name="ЛокСмМТСН" xfId="15" xr:uid="{00000000-0005-0000-0000-00001C000000}"/>
    <cellStyle name="М29" xfId="16" xr:uid="{00000000-0005-0000-0000-00001D000000}"/>
    <cellStyle name="ОбСмета" xfId="17" xr:uid="{00000000-0005-0000-0000-00001E000000}"/>
    <cellStyle name="Обычный" xfId="0" builtinId="0"/>
    <cellStyle name="Обычный 2" xfId="1" xr:uid="{00000000-0005-0000-0000-000020000000}"/>
    <cellStyle name="Обычный 2 2" xfId="53" xr:uid="{00000000-0005-0000-0000-000021000000}"/>
    <cellStyle name="Обычный 3" xfId="42" xr:uid="{00000000-0005-0000-0000-000022000000}"/>
    <cellStyle name="Обычный 4" xfId="43" xr:uid="{00000000-0005-0000-0000-000023000000}"/>
    <cellStyle name="Обычный 4 2" xfId="26" xr:uid="{00000000-0005-0000-0000-000024000000}"/>
    <cellStyle name="Обычный 4 2 2" xfId="46" xr:uid="{00000000-0005-0000-0000-000025000000}"/>
    <cellStyle name="Обычный 4 2 2 2" xfId="50" xr:uid="{00000000-0005-0000-0000-000026000000}"/>
    <cellStyle name="Обычный 4 2 3" xfId="48" xr:uid="{00000000-0005-0000-0000-000027000000}"/>
    <cellStyle name="Обычный 5" xfId="47" xr:uid="{00000000-0005-0000-0000-000028000000}"/>
    <cellStyle name="Обычный 6" xfId="51" xr:uid="{00000000-0005-0000-0000-000029000000}"/>
    <cellStyle name="Параметр" xfId="18" xr:uid="{00000000-0005-0000-0000-00002A000000}"/>
    <cellStyle name="ПеременныеСметы" xfId="19" xr:uid="{00000000-0005-0000-0000-00002B000000}"/>
    <cellStyle name="РесСмета" xfId="20" xr:uid="{00000000-0005-0000-0000-00002C000000}"/>
    <cellStyle name="СводкаСтоимРаб" xfId="21" xr:uid="{00000000-0005-0000-0000-00002D000000}"/>
    <cellStyle name="СводРасч" xfId="22" xr:uid="{00000000-0005-0000-0000-00002E000000}"/>
    <cellStyle name="Стиль 1" xfId="44" xr:uid="{00000000-0005-0000-0000-00002F000000}"/>
    <cellStyle name="Титул" xfId="23" xr:uid="{00000000-0005-0000-0000-000030000000}"/>
    <cellStyle name="Финансовый" xfId="45" builtinId="3"/>
    <cellStyle name="Финансовый 2" xfId="49" xr:uid="{00000000-0005-0000-0000-000032000000}"/>
    <cellStyle name="Финансовый 3" xfId="52" xr:uid="{00000000-0005-0000-0000-000033000000}"/>
    <cellStyle name="Хвост" xfId="24" xr:uid="{00000000-0005-0000-0000-000034000000}"/>
    <cellStyle name="Экспертиза" xfId="25" xr:uid="{00000000-0005-0000-0000-000035000000}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59999389629810485"/>
    <pageSetUpPr fitToPage="1"/>
  </sheetPr>
  <dimension ref="A1:V72"/>
  <sheetViews>
    <sheetView tabSelected="1" zoomScale="75" zoomScaleNormal="75" zoomScaleSheetLayoutView="80" zoomScalePageLayoutView="70" workbookViewId="0">
      <selection activeCell="K22" sqref="K22"/>
    </sheetView>
  </sheetViews>
  <sheetFormatPr defaultColWidth="9.109375" defaultRowHeight="14.4" outlineLevelCol="1"/>
  <cols>
    <col min="1" max="1" width="4.33203125" style="5" customWidth="1"/>
    <col min="2" max="2" width="40.5546875" style="5" customWidth="1"/>
    <col min="3" max="3" width="10.5546875" style="5" customWidth="1"/>
    <col min="4" max="4" width="11.88671875" style="5" hidden="1" customWidth="1" outlineLevel="1"/>
    <col min="5" max="5" width="10.88671875" style="5" hidden="1" customWidth="1" outlineLevel="1"/>
    <col min="6" max="6" width="10" style="8" hidden="1" customWidth="1" outlineLevel="1"/>
    <col min="7" max="7" width="11.33203125" style="5" hidden="1" customWidth="1" outlineLevel="1"/>
    <col min="8" max="8" width="15.88671875" style="5" customWidth="1" collapsed="1"/>
    <col min="9" max="11" width="11.33203125" style="5" customWidth="1" outlineLevel="1"/>
    <col min="12" max="12" width="11.88671875" style="5" customWidth="1"/>
    <col min="13" max="13" width="14.88671875" style="5" customWidth="1"/>
    <col min="14" max="16" width="11.5546875" style="5" customWidth="1" outlineLevel="1"/>
    <col min="17" max="17" width="11.5546875" style="5" customWidth="1"/>
    <col min="18" max="18" width="11.33203125" style="5" hidden="1" customWidth="1"/>
    <col min="19" max="19" width="12.5546875" style="5" hidden="1" customWidth="1"/>
    <col min="20" max="20" width="12" style="5" hidden="1" customWidth="1"/>
    <col min="21" max="22" width="0" style="5" hidden="1" customWidth="1"/>
    <col min="23" max="16384" width="9.109375" style="5"/>
  </cols>
  <sheetData>
    <row r="1" spans="1:21" s="7" customFormat="1" ht="17.7" customHeight="1">
      <c r="A1" s="46"/>
      <c r="B1" s="47"/>
      <c r="C1" s="48"/>
      <c r="F1" s="49"/>
      <c r="M1" s="69"/>
      <c r="N1" s="70"/>
      <c r="O1" s="87" t="s">
        <v>23</v>
      </c>
      <c r="P1" s="87"/>
      <c r="Q1" s="87"/>
    </row>
    <row r="2" spans="1:21" s="7" customFormat="1" ht="17.7">
      <c r="A2" s="46"/>
      <c r="B2" s="47"/>
      <c r="C2" s="48"/>
      <c r="F2" s="49"/>
      <c r="M2" s="88" t="s">
        <v>37</v>
      </c>
      <c r="N2" s="88"/>
      <c r="O2" s="88"/>
      <c r="P2" s="88"/>
      <c r="Q2" s="88"/>
    </row>
    <row r="3" spans="1:21" s="7" customFormat="1" ht="17.7">
      <c r="A3" s="46"/>
      <c r="B3" s="47"/>
      <c r="C3" s="48"/>
      <c r="F3" s="50"/>
      <c r="G3" s="50"/>
      <c r="M3" s="83"/>
      <c r="N3" s="89" t="s">
        <v>38</v>
      </c>
      <c r="O3" s="89"/>
      <c r="P3" s="89"/>
      <c r="Q3" s="89"/>
    </row>
    <row r="4" spans="1:21" s="7" customFormat="1" ht="17.7">
      <c r="A4" s="46"/>
      <c r="B4" s="47"/>
      <c r="C4" s="48"/>
      <c r="F4" s="50"/>
      <c r="G4" s="50"/>
      <c r="M4" s="83"/>
      <c r="N4" s="91" t="s">
        <v>39</v>
      </c>
      <c r="O4" s="91"/>
      <c r="P4" s="91"/>
      <c r="Q4" s="91"/>
    </row>
    <row r="5" spans="1:21" s="7" customFormat="1" ht="21.8" customHeight="1">
      <c r="A5" s="46"/>
      <c r="B5" s="47"/>
      <c r="C5" s="48"/>
      <c r="F5" s="50"/>
      <c r="G5" s="50"/>
      <c r="M5" s="71"/>
      <c r="N5" s="72"/>
      <c r="P5" s="72"/>
      <c r="Q5" s="72" t="s">
        <v>48</v>
      </c>
    </row>
    <row r="6" spans="1:21" s="7" customFormat="1" ht="21.8" customHeight="1">
      <c r="A6" s="46"/>
      <c r="B6" s="47"/>
      <c r="C6" s="48"/>
      <c r="F6" s="50"/>
      <c r="G6" s="50"/>
      <c r="M6" s="71"/>
      <c r="N6" s="72"/>
      <c r="O6" s="72"/>
      <c r="P6" s="72"/>
      <c r="Q6" s="72"/>
    </row>
    <row r="7" spans="1:21" s="7" customFormat="1" ht="21.8" customHeight="1">
      <c r="A7" s="46"/>
      <c r="B7" s="47"/>
      <c r="C7" s="48"/>
      <c r="F7" s="50"/>
      <c r="G7" s="50"/>
      <c r="M7" s="71"/>
      <c r="N7" s="72"/>
      <c r="O7" s="72"/>
      <c r="P7" s="72"/>
      <c r="Q7" s="72"/>
    </row>
    <row r="8" spans="1:21" s="7" customFormat="1" ht="21.8" customHeight="1">
      <c r="A8" s="46"/>
      <c r="B8" s="47"/>
      <c r="C8" s="48"/>
      <c r="F8" s="50"/>
      <c r="G8" s="50"/>
      <c r="M8" s="71"/>
      <c r="N8" s="72"/>
      <c r="O8" s="72"/>
      <c r="P8" s="72"/>
      <c r="Q8" s="72"/>
    </row>
    <row r="9" spans="1:21" s="7" customFormat="1" ht="21.8" customHeight="1">
      <c r="A9" s="46"/>
      <c r="B9" s="47"/>
      <c r="C9" s="48"/>
      <c r="F9" s="50"/>
      <c r="G9" s="50"/>
      <c r="M9" s="73"/>
      <c r="N9" s="74"/>
      <c r="O9" s="75"/>
      <c r="P9" s="76"/>
      <c r="Q9" s="77"/>
    </row>
    <row r="10" spans="1:21" s="38" customFormat="1" ht="24.9" customHeight="1">
      <c r="A10" s="90" t="s">
        <v>46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21" s="38" customFormat="1" ht="38.950000000000003" customHeight="1">
      <c r="A11" s="90" t="s">
        <v>49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</row>
    <row r="12" spans="1:21" ht="24.25" customHeight="1">
      <c r="A12" s="95" t="s">
        <v>47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</row>
    <row r="13" spans="1:21" s="12" customFormat="1" ht="22.45" customHeight="1">
      <c r="A13" s="9" t="s">
        <v>3</v>
      </c>
      <c r="B13" s="10"/>
      <c r="C13" s="10"/>
      <c r="D13" s="10"/>
      <c r="F13" s="13"/>
      <c r="I13" s="11"/>
      <c r="J13" s="11"/>
    </row>
    <row r="14" spans="1:21" s="12" customFormat="1" ht="16.55" customHeight="1">
      <c r="A14" s="100" t="s">
        <v>20</v>
      </c>
      <c r="B14" s="100"/>
      <c r="C14" s="101" t="s">
        <v>50</v>
      </c>
      <c r="D14" s="101"/>
      <c r="E14" s="67"/>
      <c r="F14" s="53"/>
      <c r="G14" s="67"/>
      <c r="H14" s="67"/>
      <c r="I14" s="14"/>
      <c r="J14" s="14"/>
      <c r="M14" s="58"/>
      <c r="N14" s="57"/>
      <c r="O14" s="57"/>
      <c r="P14" s="59"/>
    </row>
    <row r="15" spans="1:21" s="12" customFormat="1" ht="33.75" customHeight="1">
      <c r="A15" s="97" t="s">
        <v>52</v>
      </c>
      <c r="B15" s="97"/>
      <c r="C15" s="98">
        <v>1.4500000000000001E-2</v>
      </c>
      <c r="D15" s="98"/>
      <c r="E15" s="98"/>
      <c r="F15" s="98"/>
      <c r="G15" s="98"/>
      <c r="H15" s="98"/>
      <c r="I15" s="84"/>
      <c r="J15" s="84"/>
      <c r="K15" s="84"/>
      <c r="L15" s="84"/>
      <c r="M15" s="84"/>
      <c r="N15" s="84"/>
      <c r="O15" s="84"/>
      <c r="P15" s="85"/>
    </row>
    <row r="16" spans="1:21" ht="25.55" customHeight="1">
      <c r="A16" s="96" t="s">
        <v>53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</row>
    <row r="17" spans="1:22">
      <c r="A17" s="93" t="s">
        <v>24</v>
      </c>
      <c r="B17" s="93" t="s">
        <v>0</v>
      </c>
      <c r="C17" s="93" t="s">
        <v>1</v>
      </c>
      <c r="D17" s="93" t="s">
        <v>18</v>
      </c>
      <c r="E17" s="93"/>
      <c r="F17" s="93"/>
      <c r="G17" s="93"/>
      <c r="H17" s="93" t="s">
        <v>29</v>
      </c>
      <c r="I17" s="93"/>
      <c r="J17" s="93"/>
      <c r="K17" s="93"/>
      <c r="L17" s="93"/>
      <c r="M17" s="93"/>
      <c r="N17" s="93"/>
      <c r="O17" s="93"/>
      <c r="P17" s="93"/>
      <c r="Q17" s="93"/>
      <c r="R17" s="93" t="s">
        <v>25</v>
      </c>
      <c r="S17" s="93"/>
      <c r="T17" s="93"/>
      <c r="U17" s="93"/>
      <c r="V17" s="93"/>
    </row>
    <row r="18" spans="1:22" ht="15.05" customHeight="1">
      <c r="A18" s="93"/>
      <c r="B18" s="93"/>
      <c r="C18" s="93"/>
      <c r="D18" s="93" t="s">
        <v>8</v>
      </c>
      <c r="E18" s="93" t="s">
        <v>15</v>
      </c>
      <c r="F18" s="93"/>
      <c r="G18" s="93"/>
      <c r="H18" s="94" t="s">
        <v>36</v>
      </c>
      <c r="I18" s="93" t="s">
        <v>35</v>
      </c>
      <c r="J18" s="93"/>
      <c r="K18" s="93"/>
      <c r="L18" s="93"/>
      <c r="M18" s="93"/>
      <c r="N18" s="93"/>
      <c r="O18" s="93"/>
      <c r="P18" s="93"/>
      <c r="Q18" s="93"/>
      <c r="R18" s="94" t="s">
        <v>8</v>
      </c>
      <c r="S18" s="93" t="s">
        <v>15</v>
      </c>
      <c r="T18" s="93"/>
      <c r="U18" s="93"/>
      <c r="V18" s="93"/>
    </row>
    <row r="19" spans="1:22" ht="46.5" customHeight="1">
      <c r="A19" s="93"/>
      <c r="B19" s="93"/>
      <c r="C19" s="93"/>
      <c r="D19" s="93"/>
      <c r="E19" s="33" t="s">
        <v>5</v>
      </c>
      <c r="F19" s="33" t="s">
        <v>9</v>
      </c>
      <c r="G19" s="33" t="s">
        <v>21</v>
      </c>
      <c r="H19" s="94"/>
      <c r="I19" s="62" t="s">
        <v>33</v>
      </c>
      <c r="J19" s="62" t="s">
        <v>4</v>
      </c>
      <c r="K19" s="62" t="s">
        <v>34</v>
      </c>
      <c r="L19" s="62" t="s">
        <v>19</v>
      </c>
      <c r="M19" s="63" t="s">
        <v>14</v>
      </c>
      <c r="N19" s="60" t="s">
        <v>6</v>
      </c>
      <c r="O19" s="60" t="s">
        <v>7</v>
      </c>
      <c r="P19" s="60" t="s">
        <v>31</v>
      </c>
      <c r="Q19" s="61" t="s">
        <v>32</v>
      </c>
      <c r="R19" s="94"/>
      <c r="S19" s="42" t="s">
        <v>26</v>
      </c>
      <c r="T19" s="42" t="s">
        <v>19</v>
      </c>
      <c r="U19" s="42" t="s">
        <v>14</v>
      </c>
      <c r="V19" s="34" t="s">
        <v>13</v>
      </c>
    </row>
    <row r="20" spans="1:22" ht="15.75" customHeight="1">
      <c r="A20" s="33">
        <v>1</v>
      </c>
      <c r="B20" s="33">
        <v>2</v>
      </c>
      <c r="C20" s="33">
        <v>3</v>
      </c>
      <c r="D20" s="33">
        <v>4</v>
      </c>
      <c r="E20" s="33">
        <v>5</v>
      </c>
      <c r="F20" s="33">
        <v>6</v>
      </c>
      <c r="G20" s="33">
        <v>7</v>
      </c>
      <c r="H20" s="33">
        <v>4</v>
      </c>
      <c r="I20" s="64">
        <v>5</v>
      </c>
      <c r="J20" s="64">
        <v>6</v>
      </c>
      <c r="K20" s="64">
        <v>7</v>
      </c>
      <c r="L20" s="64">
        <v>8</v>
      </c>
      <c r="M20" s="64">
        <v>9</v>
      </c>
      <c r="N20" s="33">
        <v>10</v>
      </c>
      <c r="O20" s="33">
        <v>11</v>
      </c>
      <c r="P20" s="33">
        <v>12</v>
      </c>
      <c r="Q20" s="33">
        <v>13</v>
      </c>
      <c r="R20" s="42">
        <v>12</v>
      </c>
      <c r="S20" s="42">
        <v>13</v>
      </c>
      <c r="T20" s="42">
        <v>14</v>
      </c>
      <c r="U20" s="42">
        <v>15</v>
      </c>
      <c r="V20" s="42">
        <v>16</v>
      </c>
    </row>
    <row r="21" spans="1:22" s="15" customFormat="1" ht="15.05" customHeight="1">
      <c r="A21" s="104"/>
      <c r="B21" s="104"/>
      <c r="C21" s="104"/>
      <c r="D21" s="33"/>
      <c r="E21" s="33"/>
      <c r="F21" s="33"/>
      <c r="G21" s="33"/>
      <c r="H21" s="33"/>
      <c r="I21" s="64"/>
      <c r="J21" s="64"/>
      <c r="K21" s="64"/>
      <c r="L21" s="64"/>
      <c r="M21" s="64"/>
      <c r="N21" s="33"/>
      <c r="O21" s="33"/>
      <c r="P21" s="33"/>
      <c r="Q21" s="33"/>
      <c r="R21" s="42"/>
      <c r="S21" s="42"/>
      <c r="T21" s="42"/>
      <c r="U21" s="42"/>
      <c r="V21" s="42"/>
    </row>
    <row r="22" spans="1:22" s="15" customFormat="1" ht="84.8" customHeight="1">
      <c r="A22" s="26">
        <v>1</v>
      </c>
      <c r="B22" s="86" t="s">
        <v>51</v>
      </c>
      <c r="C22" s="31" t="s">
        <v>40</v>
      </c>
      <c r="D22" s="18"/>
      <c r="E22" s="18"/>
      <c r="F22" s="19"/>
      <c r="G22" s="18"/>
      <c r="H22" s="25">
        <f>I22+J22+L22+N22+O22</f>
        <v>219517</v>
      </c>
      <c r="I22" s="18">
        <v>41934</v>
      </c>
      <c r="J22" s="18">
        <v>1716</v>
      </c>
      <c r="K22" s="18">
        <v>653</v>
      </c>
      <c r="L22" s="18">
        <v>106472</v>
      </c>
      <c r="M22" s="65"/>
      <c r="N22" s="18">
        <v>46366</v>
      </c>
      <c r="O22" s="18">
        <v>23029</v>
      </c>
      <c r="P22" s="81">
        <v>95.86</v>
      </c>
      <c r="Q22" s="81">
        <v>1.2</v>
      </c>
      <c r="R22" s="25"/>
      <c r="S22" s="25"/>
      <c r="T22" s="25"/>
      <c r="U22" s="25"/>
      <c r="V22" s="25"/>
    </row>
    <row r="23" spans="1:22" s="15" customFormat="1">
      <c r="A23" s="106" t="s">
        <v>36</v>
      </c>
      <c r="B23" s="106"/>
      <c r="C23" s="106"/>
      <c r="D23" s="35">
        <f t="shared" ref="D23:V23" si="0">SUM(D22:D22)</f>
        <v>0</v>
      </c>
      <c r="E23" s="35">
        <f t="shared" si="0"/>
        <v>0</v>
      </c>
      <c r="F23" s="35">
        <f t="shared" si="0"/>
        <v>0</v>
      </c>
      <c r="G23" s="35">
        <f t="shared" si="0"/>
        <v>0</v>
      </c>
      <c r="H23" s="35">
        <f t="shared" si="0"/>
        <v>219517</v>
      </c>
      <c r="I23" s="35">
        <f t="shared" si="0"/>
        <v>41934</v>
      </c>
      <c r="J23" s="35">
        <f t="shared" si="0"/>
        <v>1716</v>
      </c>
      <c r="K23" s="35">
        <f t="shared" si="0"/>
        <v>653</v>
      </c>
      <c r="L23" s="35">
        <f t="shared" si="0"/>
        <v>106472</v>
      </c>
      <c r="M23" s="35">
        <f t="shared" si="0"/>
        <v>0</v>
      </c>
      <c r="N23" s="35">
        <f t="shared" si="0"/>
        <v>46366</v>
      </c>
      <c r="O23" s="35">
        <f t="shared" si="0"/>
        <v>23029</v>
      </c>
      <c r="P23" s="35">
        <f t="shared" si="0"/>
        <v>96</v>
      </c>
      <c r="Q23" s="35">
        <f t="shared" si="0"/>
        <v>1</v>
      </c>
      <c r="R23" s="43">
        <f t="shared" si="0"/>
        <v>0</v>
      </c>
      <c r="S23" s="43">
        <f t="shared" si="0"/>
        <v>0</v>
      </c>
      <c r="T23" s="43">
        <f t="shared" si="0"/>
        <v>0</v>
      </c>
      <c r="U23" s="43">
        <f t="shared" si="0"/>
        <v>0</v>
      </c>
      <c r="V23" s="43">
        <f t="shared" si="0"/>
        <v>0</v>
      </c>
    </row>
    <row r="24" spans="1:22" s="15" customFormat="1">
      <c r="A24" s="92" t="s">
        <v>16</v>
      </c>
      <c r="B24" s="92"/>
      <c r="C24" s="92"/>
      <c r="D24" s="32" t="e">
        <f>D23+#REF!</f>
        <v>#REF!</v>
      </c>
      <c r="E24" s="32" t="e">
        <f>E23+#REF!</f>
        <v>#REF!</v>
      </c>
      <c r="F24" s="32" t="e">
        <f>F23+#REF!</f>
        <v>#REF!</v>
      </c>
      <c r="G24" s="32" t="e">
        <f>G23+#REF!</f>
        <v>#REF!</v>
      </c>
      <c r="H24" s="32">
        <f>H23</f>
        <v>219517</v>
      </c>
      <c r="I24" s="66">
        <f t="shared" ref="I24:Q24" si="1">I23</f>
        <v>41934</v>
      </c>
      <c r="J24" s="66">
        <f t="shared" si="1"/>
        <v>1716</v>
      </c>
      <c r="K24" s="66">
        <f t="shared" si="1"/>
        <v>653</v>
      </c>
      <c r="L24" s="66">
        <f t="shared" si="1"/>
        <v>106472</v>
      </c>
      <c r="M24" s="66">
        <f t="shared" si="1"/>
        <v>0</v>
      </c>
      <c r="N24" s="32">
        <f t="shared" si="1"/>
        <v>46366</v>
      </c>
      <c r="O24" s="32">
        <f t="shared" si="1"/>
        <v>23029</v>
      </c>
      <c r="P24" s="82">
        <f t="shared" si="1"/>
        <v>96</v>
      </c>
      <c r="Q24" s="82">
        <f t="shared" si="1"/>
        <v>1</v>
      </c>
      <c r="R24" s="32" t="e">
        <f>R23+#REF!</f>
        <v>#REF!</v>
      </c>
      <c r="S24" s="32" t="e">
        <f>S23+#REF!</f>
        <v>#REF!</v>
      </c>
      <c r="T24" s="32" t="e">
        <f>T23+#REF!</f>
        <v>#REF!</v>
      </c>
      <c r="U24" s="32" t="e">
        <f>U23+#REF!</f>
        <v>#REF!</v>
      </c>
      <c r="V24" s="32" t="e">
        <f>V23+#REF!</f>
        <v>#REF!</v>
      </c>
    </row>
    <row r="25" spans="1:22" s="15" customFormat="1" ht="39.799999999999997" hidden="1" customHeight="1">
      <c r="A25" s="108" t="s">
        <v>27</v>
      </c>
      <c r="B25" s="108"/>
      <c r="C25" s="108"/>
      <c r="D25" s="32"/>
      <c r="E25" s="32"/>
      <c r="F25" s="32"/>
      <c r="G25" s="32"/>
      <c r="H25" s="45"/>
      <c r="I25" s="66"/>
      <c r="J25" s="66"/>
      <c r="K25" s="66"/>
      <c r="L25" s="66"/>
      <c r="M25" s="66"/>
      <c r="N25" s="32"/>
      <c r="O25" s="32"/>
      <c r="P25" s="32"/>
      <c r="Q25" s="32"/>
      <c r="R25" s="26"/>
      <c r="S25" s="26"/>
      <c r="T25" s="26"/>
      <c r="U25" s="26"/>
      <c r="V25" s="26"/>
    </row>
    <row r="26" spans="1:22" s="15" customFormat="1" ht="18.850000000000001" customHeight="1">
      <c r="A26" s="94" t="s">
        <v>28</v>
      </c>
      <c r="B26" s="94"/>
      <c r="C26" s="94"/>
      <c r="D26" s="32"/>
      <c r="E26" s="32"/>
      <c r="F26" s="32"/>
      <c r="G26" s="32"/>
      <c r="H26" s="32"/>
      <c r="I26" s="66"/>
      <c r="J26" s="66"/>
      <c r="K26" s="66"/>
      <c r="L26" s="66"/>
      <c r="M26" s="66"/>
      <c r="N26" s="32"/>
      <c r="O26" s="32"/>
      <c r="P26" s="32"/>
      <c r="Q26" s="32"/>
      <c r="R26" s="26"/>
      <c r="S26" s="26"/>
      <c r="T26" s="26"/>
      <c r="U26" s="26"/>
      <c r="V26" s="26"/>
    </row>
    <row r="27" spans="1:22" s="15" customFormat="1">
      <c r="A27" s="26"/>
      <c r="B27" s="26" t="s">
        <v>44</v>
      </c>
      <c r="C27" s="25"/>
      <c r="D27" s="25"/>
      <c r="E27" s="18"/>
      <c r="F27" s="27"/>
      <c r="G27" s="18"/>
      <c r="H27" s="28">
        <f>H24*0.2</f>
        <v>43903.4</v>
      </c>
      <c r="I27" s="65"/>
      <c r="J27" s="65"/>
      <c r="K27" s="65"/>
      <c r="L27" s="65"/>
      <c r="M27" s="65"/>
      <c r="N27" s="18"/>
      <c r="O27" s="18"/>
      <c r="P27" s="18"/>
      <c r="Q27" s="18"/>
      <c r="R27" s="26"/>
      <c r="S27" s="26"/>
      <c r="T27" s="26"/>
      <c r="U27" s="26"/>
      <c r="V27" s="26"/>
    </row>
    <row r="28" spans="1:22" s="15" customFormat="1" ht="13.6" customHeight="1">
      <c r="A28" s="26"/>
      <c r="B28" s="26" t="s">
        <v>2</v>
      </c>
      <c r="C28" s="25"/>
      <c r="D28" s="25"/>
      <c r="E28" s="18"/>
      <c r="F28" s="27"/>
      <c r="G28" s="18"/>
      <c r="H28" s="28">
        <f>H24+H27</f>
        <v>263420.40000000002</v>
      </c>
      <c r="I28" s="65"/>
      <c r="J28" s="65"/>
      <c r="K28" s="65"/>
      <c r="L28" s="65"/>
      <c r="M28" s="65"/>
      <c r="N28" s="18"/>
      <c r="O28" s="18"/>
      <c r="P28" s="18"/>
      <c r="Q28" s="18"/>
      <c r="R28" s="26"/>
      <c r="S28" s="26"/>
      <c r="T28" s="26"/>
      <c r="U28" s="26"/>
      <c r="V28" s="26"/>
    </row>
    <row r="29" spans="1:22" ht="15.05" hidden="1">
      <c r="A29" s="107" t="s">
        <v>17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7"/>
      <c r="Q29" s="107"/>
      <c r="R29" s="26"/>
      <c r="S29" s="26"/>
      <c r="T29" s="26"/>
      <c r="U29" s="26"/>
      <c r="V29" s="26"/>
    </row>
    <row r="30" spans="1:22" ht="15.05" hidden="1" customHeight="1">
      <c r="A30" s="52" t="s">
        <v>10</v>
      </c>
      <c r="B30" s="108" t="s">
        <v>11</v>
      </c>
      <c r="C30" s="108"/>
      <c r="D30" s="29"/>
      <c r="E30" s="24"/>
      <c r="F30" s="30"/>
      <c r="G30" s="24"/>
      <c r="H30" s="23" t="e">
        <f>#REF!</f>
        <v>#REF!</v>
      </c>
      <c r="I30" s="24"/>
      <c r="J30" s="24"/>
      <c r="K30" s="24"/>
      <c r="L30" s="24"/>
      <c r="M30" s="24"/>
      <c r="N30" s="24"/>
      <c r="O30" s="24"/>
      <c r="P30" s="24"/>
      <c r="Q30" s="24"/>
      <c r="R30" s="26"/>
      <c r="S30" s="26"/>
      <c r="T30" s="26"/>
      <c r="U30" s="26"/>
      <c r="V30" s="26"/>
    </row>
    <row r="31" spans="1:22" ht="13.6" hidden="1" customHeight="1">
      <c r="A31" s="105" t="s">
        <v>5</v>
      </c>
      <c r="B31" s="105"/>
      <c r="C31" s="105"/>
      <c r="D31" s="105"/>
      <c r="E31" s="105"/>
      <c r="F31" s="105"/>
      <c r="G31" s="22"/>
      <c r="H31" s="23" t="e">
        <f>E24*6.21+16</f>
        <v>#REF!</v>
      </c>
      <c r="I31" s="24"/>
      <c r="J31" s="24"/>
      <c r="K31" s="24"/>
      <c r="L31" s="24"/>
      <c r="M31" s="24"/>
      <c r="N31" s="24"/>
      <c r="O31" s="24"/>
      <c r="P31" s="24"/>
      <c r="Q31" s="24"/>
      <c r="R31" s="26"/>
      <c r="S31" s="26"/>
      <c r="T31" s="26"/>
      <c r="U31" s="26"/>
      <c r="V31" s="26"/>
    </row>
    <row r="32" spans="1:22" ht="13.6" hidden="1" customHeight="1">
      <c r="A32" s="105" t="s">
        <v>12</v>
      </c>
      <c r="B32" s="105"/>
      <c r="C32" s="105"/>
      <c r="D32" s="105"/>
      <c r="E32" s="105"/>
      <c r="F32" s="105"/>
      <c r="G32" s="22"/>
      <c r="H32" s="23" t="e">
        <f>F24*5.19+1</f>
        <v>#REF!</v>
      </c>
      <c r="I32" s="24"/>
      <c r="J32" s="24"/>
      <c r="K32" s="24"/>
      <c r="L32" s="24"/>
      <c r="M32" s="24"/>
      <c r="N32" s="24"/>
      <c r="O32" s="24"/>
      <c r="P32" s="24"/>
      <c r="Q32" s="24"/>
      <c r="R32" s="26"/>
      <c r="S32" s="26"/>
      <c r="T32" s="26"/>
      <c r="U32" s="26"/>
      <c r="V32" s="26"/>
    </row>
    <row r="33" spans="1:22" ht="18" hidden="1" customHeight="1">
      <c r="A33" s="26"/>
      <c r="B33" s="29" t="s">
        <v>30</v>
      </c>
      <c r="C33" s="36"/>
      <c r="D33" s="36" t="e">
        <f>D24</f>
        <v>#REF!</v>
      </c>
      <c r="E33" s="36"/>
      <c r="F33" s="37"/>
      <c r="G33" s="36"/>
      <c r="H33" s="36" t="e">
        <f>H24+H31+H32</f>
        <v>#REF!</v>
      </c>
      <c r="I33" s="36"/>
      <c r="J33" s="36"/>
      <c r="K33" s="36"/>
      <c r="L33" s="36"/>
      <c r="M33" s="36"/>
      <c r="N33" s="36"/>
      <c r="O33" s="36"/>
      <c r="P33" s="36"/>
      <c r="Q33" s="36"/>
      <c r="R33" s="44"/>
      <c r="S33" s="44"/>
      <c r="T33" s="44"/>
      <c r="U33" s="44"/>
      <c r="V33" s="44"/>
    </row>
    <row r="34" spans="1:22" s="12" customFormat="1" ht="29.3" customHeight="1">
      <c r="A34" s="102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5"/>
      <c r="S34" s="5"/>
      <c r="T34" s="5"/>
      <c r="U34" s="5"/>
      <c r="V34" s="5"/>
    </row>
    <row r="35" spans="1:22" s="38" customFormat="1" ht="22.1" customHeight="1">
      <c r="B35" s="20" t="s">
        <v>41</v>
      </c>
      <c r="C35" s="39"/>
      <c r="D35" s="68"/>
      <c r="E35" s="39"/>
      <c r="F35" s="99" t="s">
        <v>22</v>
      </c>
      <c r="G35" s="99"/>
      <c r="H35" s="55"/>
      <c r="I35" s="78" t="s">
        <v>42</v>
      </c>
      <c r="J35" s="21"/>
      <c r="K35" s="21"/>
      <c r="L35" s="21"/>
      <c r="M35" s="21"/>
      <c r="N35" s="21"/>
      <c r="O35" s="21"/>
      <c r="P35" s="21"/>
      <c r="Q35" s="21"/>
      <c r="R35" s="5"/>
      <c r="S35" s="5"/>
      <c r="T35" s="5"/>
      <c r="U35" s="5"/>
      <c r="V35" s="5"/>
    </row>
    <row r="36" spans="1:22" s="38" customFormat="1" ht="24.75" customHeight="1">
      <c r="B36" s="20"/>
      <c r="C36" s="21"/>
      <c r="D36" s="21"/>
      <c r="E36" s="54"/>
      <c r="F36" s="21"/>
      <c r="G36" s="41"/>
      <c r="H36" s="40"/>
      <c r="I36" s="21"/>
      <c r="J36" s="21"/>
      <c r="K36" s="21"/>
      <c r="L36" s="21"/>
      <c r="M36" s="21"/>
      <c r="N36" s="21"/>
      <c r="O36" s="21"/>
      <c r="P36" s="21"/>
      <c r="Q36" s="21"/>
      <c r="R36" s="5"/>
      <c r="S36" s="5"/>
      <c r="T36" s="5"/>
      <c r="U36" s="5"/>
      <c r="V36" s="5"/>
    </row>
    <row r="37" spans="1:22" s="38" customFormat="1" ht="15.05">
      <c r="B37" s="20" t="s">
        <v>43</v>
      </c>
      <c r="C37" s="39"/>
      <c r="D37" s="51"/>
      <c r="E37" s="39"/>
      <c r="F37" s="51"/>
      <c r="G37" s="56"/>
      <c r="H37" s="56"/>
      <c r="I37" s="78" t="s">
        <v>45</v>
      </c>
      <c r="J37" s="21"/>
      <c r="K37" s="21"/>
      <c r="L37" s="21"/>
      <c r="M37" s="21"/>
      <c r="N37" s="21"/>
      <c r="O37" s="21"/>
      <c r="P37" s="21"/>
      <c r="Q37" s="21"/>
      <c r="R37" s="5"/>
      <c r="S37" s="5"/>
      <c r="T37" s="5"/>
      <c r="U37" s="5"/>
      <c r="V37" s="5"/>
    </row>
    <row r="38" spans="1:22" s="7" customFormat="1" ht="17.7">
      <c r="B38" s="16"/>
      <c r="C38" s="6"/>
      <c r="D38" s="6"/>
      <c r="E38" s="3"/>
      <c r="F38" s="17"/>
      <c r="G38" s="17"/>
      <c r="H38" s="17"/>
      <c r="I38" s="2"/>
      <c r="J38" s="2"/>
      <c r="K38" s="2"/>
      <c r="L38" s="2"/>
      <c r="M38" s="2"/>
      <c r="N38" s="2"/>
      <c r="O38" s="2"/>
      <c r="P38" s="2"/>
      <c r="Q38" s="2"/>
      <c r="R38" s="5"/>
      <c r="S38" s="5"/>
      <c r="T38" s="5"/>
      <c r="U38" s="5"/>
      <c r="V38" s="5"/>
    </row>
    <row r="39" spans="1:22">
      <c r="C39" s="79"/>
      <c r="D39" s="79"/>
      <c r="E39" s="79"/>
      <c r="F39" s="80"/>
      <c r="G39" s="79"/>
      <c r="H39" s="79"/>
      <c r="I39" s="79"/>
      <c r="J39" s="1"/>
      <c r="K39" s="1"/>
      <c r="L39" s="1"/>
      <c r="M39" s="1"/>
      <c r="N39" s="1"/>
      <c r="O39" s="1"/>
      <c r="P39" s="1"/>
      <c r="Q39" s="1"/>
    </row>
    <row r="40" spans="1:22">
      <c r="C40" s="1"/>
      <c r="D40" s="1"/>
      <c r="E40" s="1"/>
      <c r="F40" s="4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22">
      <c r="C41" s="1"/>
      <c r="D41" s="1"/>
      <c r="E41" s="1"/>
      <c r="F41" s="4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22">
      <c r="C42" s="1"/>
      <c r="D42" s="1"/>
      <c r="E42" s="1"/>
      <c r="F42" s="4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22">
      <c r="C43" s="1"/>
      <c r="D43" s="1"/>
      <c r="E43" s="1"/>
      <c r="F43" s="4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22">
      <c r="C44" s="1"/>
      <c r="D44" s="1"/>
      <c r="E44" s="1"/>
      <c r="F44" s="4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22">
      <c r="C45" s="1"/>
      <c r="D45" s="1"/>
      <c r="E45" s="1"/>
      <c r="F45" s="4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22">
      <c r="C46" s="1"/>
      <c r="D46" s="1"/>
      <c r="E46" s="1"/>
      <c r="F46" s="4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22">
      <c r="C47" s="1"/>
      <c r="D47" s="1"/>
      <c r="E47" s="1"/>
      <c r="F47" s="4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22">
      <c r="C48" s="1"/>
      <c r="D48" s="1"/>
      <c r="E48" s="1"/>
      <c r="F48" s="4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>
      <c r="C49" s="1"/>
      <c r="D49" s="1"/>
      <c r="E49" s="1"/>
      <c r="F49" s="4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>
      <c r="C50" s="1"/>
      <c r="D50" s="1"/>
      <c r="E50" s="1"/>
      <c r="F50" s="4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>
      <c r="C51" s="1"/>
      <c r="D51" s="1"/>
      <c r="E51" s="1"/>
      <c r="F51" s="4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>
      <c r="C52" s="1"/>
      <c r="D52" s="1"/>
      <c r="E52" s="1"/>
      <c r="F52" s="4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>
      <c r="C53" s="1"/>
      <c r="D53" s="1"/>
      <c r="E53" s="1"/>
      <c r="F53" s="4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>
      <c r="C54" s="1"/>
      <c r="D54" s="1"/>
      <c r="E54" s="1"/>
      <c r="F54" s="4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>
      <c r="C55" s="1"/>
      <c r="D55" s="1"/>
      <c r="E55" s="1"/>
      <c r="F55" s="4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>
      <c r="C56" s="1"/>
      <c r="D56" s="1"/>
      <c r="E56" s="1"/>
      <c r="F56" s="4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>
      <c r="C57" s="1"/>
      <c r="D57" s="1"/>
      <c r="E57" s="1"/>
      <c r="F57" s="4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>
      <c r="C58" s="1"/>
      <c r="D58" s="1"/>
      <c r="E58" s="1"/>
      <c r="F58" s="4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>
      <c r="C59" s="1"/>
      <c r="D59" s="1"/>
      <c r="E59" s="1"/>
      <c r="F59" s="4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>
      <c r="C60" s="1"/>
      <c r="D60" s="1"/>
      <c r="E60" s="1"/>
      <c r="F60" s="4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>
      <c r="C61" s="1"/>
      <c r="D61" s="1"/>
      <c r="E61" s="1"/>
      <c r="F61" s="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>
      <c r="C62" s="1"/>
      <c r="D62" s="1"/>
      <c r="E62" s="1"/>
      <c r="F62" s="4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>
      <c r="C63" s="1"/>
      <c r="D63" s="1"/>
      <c r="E63" s="1"/>
      <c r="F63" s="4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>
      <c r="C64" s="1"/>
      <c r="D64" s="1"/>
      <c r="E64" s="1"/>
      <c r="F64" s="4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>
      <c r="C65" s="1"/>
      <c r="D65" s="1"/>
      <c r="E65" s="1"/>
      <c r="F65" s="4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>
      <c r="C66" s="1"/>
      <c r="D66" s="1"/>
      <c r="E66" s="1"/>
      <c r="F66" s="4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>
      <c r="C67" s="1"/>
      <c r="D67" s="1"/>
      <c r="E67" s="1"/>
      <c r="F67" s="4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>
      <c r="C68" s="1"/>
      <c r="D68" s="1"/>
      <c r="E68" s="1"/>
      <c r="F68" s="4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>
      <c r="C69" s="1"/>
      <c r="D69" s="1"/>
      <c r="E69" s="1"/>
      <c r="F69" s="4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>
      <c r="C70" s="1"/>
      <c r="D70" s="1"/>
      <c r="E70" s="1"/>
      <c r="F70" s="4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>
      <c r="C71" s="1"/>
      <c r="D71" s="1"/>
      <c r="E71" s="1"/>
      <c r="F71" s="4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>
      <c r="C72" s="1"/>
      <c r="D72" s="1"/>
      <c r="E72" s="1"/>
      <c r="F72" s="4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</sheetData>
  <mergeCells count="35">
    <mergeCell ref="F35:G35"/>
    <mergeCell ref="A14:B14"/>
    <mergeCell ref="C14:D14"/>
    <mergeCell ref="A34:Q34"/>
    <mergeCell ref="D18:D19"/>
    <mergeCell ref="H18:H19"/>
    <mergeCell ref="A21:C21"/>
    <mergeCell ref="H17:Q17"/>
    <mergeCell ref="A17:A19"/>
    <mergeCell ref="A31:F31"/>
    <mergeCell ref="A23:C23"/>
    <mergeCell ref="A32:F32"/>
    <mergeCell ref="A29:Q29"/>
    <mergeCell ref="B30:C30"/>
    <mergeCell ref="A26:C26"/>
    <mergeCell ref="A25:C25"/>
    <mergeCell ref="A12:P12"/>
    <mergeCell ref="A16:P16"/>
    <mergeCell ref="I18:Q18"/>
    <mergeCell ref="D17:G17"/>
    <mergeCell ref="E18:G18"/>
    <mergeCell ref="A15:B15"/>
    <mergeCell ref="C15:H15"/>
    <mergeCell ref="A24:C24"/>
    <mergeCell ref="B17:B19"/>
    <mergeCell ref="C17:C19"/>
    <mergeCell ref="R17:V17"/>
    <mergeCell ref="R18:R19"/>
    <mergeCell ref="S18:V18"/>
    <mergeCell ref="O1:Q1"/>
    <mergeCell ref="M2:Q2"/>
    <mergeCell ref="N3:Q3"/>
    <mergeCell ref="A10:U10"/>
    <mergeCell ref="A11:U11"/>
    <mergeCell ref="N4:Q4"/>
  </mergeCells>
  <pageMargins left="0.39370078740157483" right="0.39370078740157483" top="0.31496062992125984" bottom="7.874015748031496E-2" header="0.31496062992125984" footer="0.31496062992125984"/>
  <pageSetup paperSize="256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A3" sqref="A3:E25"/>
    </sheetView>
  </sheetViews>
  <sheetFormatPr defaultRowHeight="15.0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РНЦ</vt:lpstr>
      <vt:lpstr>Лист1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2023-08-16T08:22:31Z</dcterms:modified>
</cp:coreProperties>
</file>